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65" windowWidth="23715" windowHeight="9615" activeTab="3"/>
  </bookViews>
  <sheets>
    <sheet name="GENERAL" sheetId="1" r:id="rId1"/>
    <sheet name="SOLICITUDES " sheetId="10" r:id="rId2"/>
    <sheet name="MEDIACIONES " sheetId="12" r:id="rId3"/>
    <sheet name="CONVENIOS " sheetId="13" r:id="rId4"/>
  </sheets>
  <definedNames>
    <definedName name="_xlnm.Print_Area" localSheetId="0">GENERAL!$A$1:$T$44</definedName>
  </definedNames>
  <calcPr calcId="145621"/>
</workbook>
</file>

<file path=xl/calcChain.xml><?xml version="1.0" encoding="utf-8"?>
<calcChain xmlns="http://schemas.openxmlformats.org/spreadsheetml/2006/main">
  <c r="C12" i="10" l="1"/>
  <c r="S41" i="1" l="1"/>
  <c r="S40" i="1"/>
  <c r="S37" i="1"/>
  <c r="S36" i="1"/>
  <c r="R43" i="1"/>
  <c r="R33" i="1"/>
  <c r="R23" i="1"/>
  <c r="Q43" i="1" l="1"/>
  <c r="Q33" i="1"/>
  <c r="Q23" i="1"/>
  <c r="S33" i="1" l="1"/>
  <c r="S23" i="1"/>
  <c r="P43" i="1" l="1"/>
  <c r="P33" i="1"/>
  <c r="P23" i="1"/>
  <c r="S43" i="1" l="1"/>
  <c r="O43" i="1" l="1"/>
  <c r="M43" i="1"/>
  <c r="K43" i="1"/>
  <c r="I43" i="1"/>
  <c r="G43" i="1"/>
  <c r="O33" i="1"/>
  <c r="M33" i="1"/>
  <c r="K33" i="1"/>
  <c r="I33" i="1"/>
  <c r="G33" i="1"/>
  <c r="O23" i="1"/>
  <c r="M23" i="1"/>
  <c r="K23" i="1"/>
  <c r="I23" i="1"/>
  <c r="G23" i="1"/>
  <c r="E43" i="1" l="1"/>
  <c r="C43" i="1"/>
  <c r="E33" i="1"/>
  <c r="C33" i="1"/>
  <c r="E23" i="1"/>
  <c r="C23" i="1"/>
</calcChain>
</file>

<file path=xl/sharedStrings.xml><?xml version="1.0" encoding="utf-8"?>
<sst xmlns="http://schemas.openxmlformats.org/spreadsheetml/2006/main" count="56" uniqueCount="16">
  <si>
    <t>ADMINISTRATIVA</t>
  </si>
  <si>
    <t>CIVIL</t>
  </si>
  <si>
    <t>FAMILIAR</t>
  </si>
  <si>
    <t>JUSTICIA PARA ADOLESCENTES</t>
  </si>
  <si>
    <t>LABORAL</t>
  </si>
  <si>
    <t>MERCANTIL</t>
  </si>
  <si>
    <t>PENAL</t>
  </si>
  <si>
    <t>COMUNITARIO</t>
  </si>
  <si>
    <t xml:space="preserve">TOTAL CANALIZADO </t>
  </si>
  <si>
    <t>MEDIACIONES POR MATERIA</t>
  </si>
  <si>
    <t>CONVENIOS POR MATERIA</t>
  </si>
  <si>
    <t>SOLICITUDES POR MATERIA 2007</t>
  </si>
  <si>
    <t>TOTAL MEDIADO</t>
  </si>
  <si>
    <t>TOTAL DE CONVENIOS</t>
  </si>
  <si>
    <t>CENTRO ESTATAL DE MÉTODOS ALTERNOS PARA LA SOLUCIÓN DE CONFLICTOS                                                                                    DEL PODER JUDICIAL DEL ESTADO                                                                                                                                                            SOLICTUDES, MEDIACIONES Y CONVENIOS POR MATERIA Y AÑO DE 2007 A 2017</t>
  </si>
  <si>
    <t>Respuesta a solicitud 51/16 en la cual solicta se informe " la estadistica anual de cuantos conveios celebran y cuantos no se logra el convenio de 2005 a 2015 a lo que se envia el registro de Solictudes, Mediaciones y Convenios por año y materia de 2007 al 30 de mayo de 2017, ya que a partir de ese año es que se cuenta con una base de tados en 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</si>
</sst>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4" xfId="0" applyFill="1" applyBorder="1"/>
    <xf numFmtId="0" fontId="1" fillId="4" borderId="2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0" fillId="0" borderId="0" xfId="0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'SOLICITUDES '!$B$4:$B$11</c:f>
              <c:strCache>
                <c:ptCount val="8"/>
                <c:pt idx="0">
                  <c:v>ADMINISTRATIVA</c:v>
                </c:pt>
                <c:pt idx="1">
                  <c:v>CIVIL</c:v>
                </c:pt>
                <c:pt idx="2">
                  <c:v>FAMILIAR</c:v>
                </c:pt>
                <c:pt idx="3">
                  <c:v>JUSTICIA PARA ADOLESCENTES</c:v>
                </c:pt>
                <c:pt idx="4">
                  <c:v>LABORAL</c:v>
                </c:pt>
                <c:pt idx="5">
                  <c:v>MERCANTIL</c:v>
                </c:pt>
                <c:pt idx="6">
                  <c:v>PENAL</c:v>
                </c:pt>
                <c:pt idx="7">
                  <c:v>COMUNITARIO</c:v>
                </c:pt>
              </c:strCache>
            </c:strRef>
          </c:cat>
          <c:val>
            <c:numRef>
              <c:f>'SOLICITUDES '!$C$4:$C$11</c:f>
              <c:numCache>
                <c:formatCode>General</c:formatCode>
                <c:ptCount val="8"/>
                <c:pt idx="0">
                  <c:v>26</c:v>
                </c:pt>
                <c:pt idx="1">
                  <c:v>3985</c:v>
                </c:pt>
                <c:pt idx="2">
                  <c:v>14466</c:v>
                </c:pt>
                <c:pt idx="3">
                  <c:v>159</c:v>
                </c:pt>
                <c:pt idx="4">
                  <c:v>49</c:v>
                </c:pt>
                <c:pt idx="5">
                  <c:v>1733</c:v>
                </c:pt>
                <c:pt idx="6">
                  <c:v>4590</c:v>
                </c:pt>
                <c:pt idx="7">
                  <c:v>813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'MEDIACIONES '!$B$7:$B$14</c:f>
              <c:strCache>
                <c:ptCount val="8"/>
                <c:pt idx="0">
                  <c:v>ADMINISTRATIVA</c:v>
                </c:pt>
                <c:pt idx="1">
                  <c:v>CIVIL</c:v>
                </c:pt>
                <c:pt idx="2">
                  <c:v>FAMILIAR</c:v>
                </c:pt>
                <c:pt idx="3">
                  <c:v>JUSTICIA PARA ADOLESCENTES</c:v>
                </c:pt>
                <c:pt idx="4">
                  <c:v>LABORAL</c:v>
                </c:pt>
                <c:pt idx="5">
                  <c:v>MERCANTIL</c:v>
                </c:pt>
                <c:pt idx="6">
                  <c:v>PENAL</c:v>
                </c:pt>
                <c:pt idx="7">
                  <c:v>COMUNITARIO</c:v>
                </c:pt>
              </c:strCache>
            </c:strRef>
          </c:cat>
          <c:val>
            <c:numRef>
              <c:f>'MEDIACIONES '!$C$7:$C$14</c:f>
              <c:numCache>
                <c:formatCode>General</c:formatCode>
                <c:ptCount val="8"/>
                <c:pt idx="0">
                  <c:v>8</c:v>
                </c:pt>
                <c:pt idx="1">
                  <c:v>754</c:v>
                </c:pt>
                <c:pt idx="2">
                  <c:v>6304</c:v>
                </c:pt>
                <c:pt idx="3">
                  <c:v>99</c:v>
                </c:pt>
                <c:pt idx="4">
                  <c:v>7</c:v>
                </c:pt>
                <c:pt idx="5">
                  <c:v>329</c:v>
                </c:pt>
                <c:pt idx="6">
                  <c:v>2566</c:v>
                </c:pt>
                <c:pt idx="7">
                  <c:v>176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'CONVENIOS '!$B$6:$B$13</c:f>
              <c:strCache>
                <c:ptCount val="8"/>
                <c:pt idx="0">
                  <c:v>ADMINISTRATIVA</c:v>
                </c:pt>
                <c:pt idx="1">
                  <c:v>CIVIL</c:v>
                </c:pt>
                <c:pt idx="2">
                  <c:v>FAMILIAR</c:v>
                </c:pt>
                <c:pt idx="3">
                  <c:v>JUSTICIA PARA ADOLESCENTES</c:v>
                </c:pt>
                <c:pt idx="4">
                  <c:v>LABORAL</c:v>
                </c:pt>
                <c:pt idx="5">
                  <c:v>MERCANTIL</c:v>
                </c:pt>
                <c:pt idx="6">
                  <c:v>PENAL</c:v>
                </c:pt>
                <c:pt idx="7">
                  <c:v>COMUNITARIO</c:v>
                </c:pt>
              </c:strCache>
            </c:strRef>
          </c:cat>
          <c:val>
            <c:numRef>
              <c:f>'CONVENIOS '!$C$6:$C$13</c:f>
              <c:numCache>
                <c:formatCode>General</c:formatCode>
                <c:ptCount val="8"/>
                <c:pt idx="0">
                  <c:v>6</c:v>
                </c:pt>
                <c:pt idx="1">
                  <c:v>632</c:v>
                </c:pt>
                <c:pt idx="2">
                  <c:v>4103</c:v>
                </c:pt>
                <c:pt idx="3">
                  <c:v>75</c:v>
                </c:pt>
                <c:pt idx="4">
                  <c:v>6</c:v>
                </c:pt>
                <c:pt idx="5">
                  <c:v>288</c:v>
                </c:pt>
                <c:pt idx="6">
                  <c:v>2183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180976</xdr:colOff>
      <xdr:row>8</xdr:row>
      <xdr:rowOff>28576</xdr:rowOff>
    </xdr:from>
    <xdr:to>
      <xdr:col>16</xdr:col>
      <xdr:colOff>144252</xdr:colOff>
      <xdr:row>12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6" y="228601"/>
          <a:ext cx="915776" cy="90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2</xdr:row>
      <xdr:rowOff>95248</xdr:rowOff>
    </xdr:from>
    <xdr:to>
      <xdr:col>14</xdr:col>
      <xdr:colOff>266701</xdr:colOff>
      <xdr:row>29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647700</xdr:colOff>
      <xdr:row>26</xdr:row>
      <xdr:rowOff>123825</xdr:rowOff>
    </xdr:from>
    <xdr:ext cx="4068101" cy="264560"/>
    <xdr:sp macro="" textlink="">
      <xdr:nvSpPr>
        <xdr:cNvPr id="4" name="3 CuadroTexto"/>
        <xdr:cNvSpPr txBox="1"/>
      </xdr:nvSpPr>
      <xdr:spPr>
        <a:xfrm>
          <a:off x="5572125" y="5076825"/>
          <a:ext cx="4068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SOLICITUDES POR MATERIA DEL</a:t>
          </a:r>
          <a:r>
            <a:rPr lang="es-MX" sz="1100" baseline="0"/>
            <a:t> AÑO 2007 AL 30 DE MAYO DE 2017</a:t>
          </a:r>
          <a:endParaRPr lang="es-MX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0.74382</cdr:x>
      <cdr:y>0.43049</cdr:y>
    </cdr:from>
    <cdr:to>
      <cdr:x>0.93758</cdr:x>
      <cdr:y>0.56726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448299" y="1828802"/>
          <a:ext cx="141922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MX" sz="1100"/>
            <a:t>25,821</a:t>
          </a:r>
          <a:r>
            <a:rPr lang="es-MX" sz="1100" baseline="0"/>
            <a:t> SOLICITUDES</a:t>
          </a:r>
          <a:br>
            <a:rPr lang="es-MX" sz="1100" baseline="0"/>
          </a:br>
          <a:r>
            <a:rPr lang="es-MX" sz="1100" baseline="0"/>
            <a:t>TOTALES</a:t>
          </a:r>
          <a:endParaRPr lang="es-MX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13</xdr:row>
      <xdr:rowOff>47625</xdr:rowOff>
    </xdr:from>
    <xdr:to>
      <xdr:col>14</xdr:col>
      <xdr:colOff>380999</xdr:colOff>
      <xdr:row>37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0.13526</cdr:x>
      <cdr:y>0.90771</cdr:y>
    </cdr:from>
    <cdr:to>
      <cdr:x>0.76754</cdr:x>
      <cdr:y>0.9651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936625" y="4184650"/>
          <a:ext cx="437832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MEDIACIONES POR MATERIA DEL</a:t>
          </a:r>
          <a:r>
            <a:rPr lang="es-MX" sz="1100" baseline="0"/>
            <a:t> AÑO 2007 AL 30 DE MAYO DE 2017</a:t>
          </a:r>
          <a:endParaRPr lang="es-MX" sz="1100"/>
        </a:p>
      </cdr:txBody>
    </cdr:sp>
  </cdr:relSizeAnchor>
  <cdr:relSizeAnchor xmlns:cdr="http://schemas.openxmlformats.org/drawingml/2006/chartDrawing">
    <cdr:from>
      <cdr:x>0.7735</cdr:x>
      <cdr:y>0.3478</cdr:y>
    </cdr:from>
    <cdr:to>
      <cdr:x>0.99098</cdr:x>
      <cdr:y>0.49757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356225" y="1603375"/>
          <a:ext cx="1505966" cy="690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aseline="0"/>
            <a:t>10,243 MEDIACIONES</a:t>
          </a:r>
          <a:br>
            <a:rPr lang="es-MX" sz="1100" baseline="0"/>
          </a:br>
          <a:r>
            <a:rPr lang="es-MX" sz="1100" baseline="0"/>
            <a:t>TOTALES</a:t>
          </a:r>
          <a:endParaRPr lang="es-MX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7</xdr:row>
      <xdr:rowOff>19050</xdr:rowOff>
    </xdr:from>
    <xdr:to>
      <xdr:col>13</xdr:col>
      <xdr:colOff>695325</xdr:colOff>
      <xdr:row>29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0.18832</cdr:x>
      <cdr:y>0.90247</cdr:y>
    </cdr:from>
    <cdr:to>
      <cdr:x>0.83757</cdr:x>
      <cdr:y>0.96312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1270000" y="3937000"/>
          <a:ext cx="437832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CONVENIOS POR MATERIA DEL</a:t>
          </a:r>
          <a:r>
            <a:rPr lang="es-MX" sz="1100" baseline="0"/>
            <a:t> AÑO 2007 AL 30 DE MAYO DE 2017</a:t>
          </a:r>
          <a:endParaRPr lang="es-MX" sz="1100"/>
        </a:p>
      </cdr:txBody>
    </cdr:sp>
  </cdr:relSizeAnchor>
  <cdr:relSizeAnchor xmlns:cdr="http://schemas.openxmlformats.org/drawingml/2006/chartDrawing">
    <cdr:from>
      <cdr:x>0.75753</cdr:x>
      <cdr:y>0.31077</cdr:y>
    </cdr:from>
    <cdr:to>
      <cdr:x>0.98085</cdr:x>
      <cdr:y>0.46904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08575" y="1355725"/>
          <a:ext cx="1505966" cy="690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aseline="0"/>
            <a:t> MEDIACIONES</a:t>
          </a:r>
          <a:br>
            <a:rPr lang="es-MX" sz="1100" baseline="0"/>
          </a:br>
          <a:r>
            <a:rPr lang="es-MX" sz="1100" baseline="0"/>
            <a:t>TOTALES</a:t>
          </a:r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showGridLines="0" topLeftCell="A22" workbookViewId="0">
      <selection activeCell="B35" sqref="B35:S43"/>
    </sheetView>
  </sheetViews>
  <sheetFormatPr baseColWidth="10" defaultRowHeight="15" x14ac:dyDescent="0.25"/>
  <cols>
    <col min="1" max="1" width="4.42578125" customWidth="1"/>
    <col min="2" max="2" width="28.140625" bestFit="1" customWidth="1"/>
    <col min="3" max="3" width="7.140625" customWidth="1"/>
    <col min="4" max="4" width="2.42578125" customWidth="1"/>
    <col min="5" max="5" width="7.140625" customWidth="1"/>
    <col min="6" max="6" width="2.42578125" customWidth="1"/>
    <col min="7" max="7" width="7.140625" customWidth="1"/>
    <col min="8" max="8" width="2.42578125" customWidth="1"/>
    <col min="9" max="9" width="7.140625" customWidth="1"/>
    <col min="10" max="10" width="2.42578125" customWidth="1"/>
    <col min="11" max="11" width="7.140625" customWidth="1"/>
    <col min="12" max="12" width="2.42578125" customWidth="1"/>
    <col min="13" max="13" width="7.140625" customWidth="1"/>
    <col min="14" max="14" width="2.42578125" customWidth="1"/>
    <col min="15" max="18" width="7.140625" customWidth="1"/>
    <col min="19" max="19" width="7.7109375" customWidth="1"/>
  </cols>
  <sheetData>
    <row r="1" spans="2:19" ht="15.75" thickBot="1" x14ac:dyDescent="0.3"/>
    <row r="2" spans="2:19" x14ac:dyDescent="0.25">
      <c r="B2" s="31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</row>
    <row r="3" spans="2:19" x14ac:dyDescent="0.25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19" x14ac:dyDescent="0.25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2:19" x14ac:dyDescent="0.25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2:19" x14ac:dyDescent="0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2:19" ht="15.75" thickBot="1" x14ac:dyDescent="0.3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</row>
    <row r="8" spans="2:19" ht="15.75" thickBot="1" x14ac:dyDescent="0.3"/>
    <row r="9" spans="2:19" ht="15" customHeight="1" x14ac:dyDescent="0.25">
      <c r="B9" s="31" t="s">
        <v>14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20"/>
      <c r="O9" s="20"/>
      <c r="P9" s="20"/>
      <c r="Q9" s="20"/>
      <c r="R9" s="20"/>
      <c r="S9" s="21"/>
    </row>
    <row r="10" spans="2:19" x14ac:dyDescent="0.2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22"/>
      <c r="O10" s="22"/>
      <c r="P10" s="22"/>
      <c r="Q10" s="22"/>
      <c r="R10" s="22"/>
      <c r="S10" s="23"/>
    </row>
    <row r="11" spans="2:19" x14ac:dyDescent="0.25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2"/>
      <c r="O11" s="22"/>
      <c r="P11" s="22"/>
      <c r="Q11" s="22"/>
      <c r="R11" s="22"/>
      <c r="S11" s="23"/>
    </row>
    <row r="12" spans="2:19" x14ac:dyDescent="0.2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22"/>
      <c r="O12" s="22"/>
      <c r="P12" s="22"/>
      <c r="Q12" s="22"/>
      <c r="R12" s="22"/>
      <c r="S12" s="23"/>
    </row>
    <row r="13" spans="2:19" ht="15.75" thickBot="1" x14ac:dyDescent="0.3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24"/>
      <c r="O13" s="24"/>
      <c r="P13" s="24"/>
      <c r="Q13" s="24"/>
      <c r="R13" s="24"/>
      <c r="S13" s="25"/>
    </row>
    <row r="14" spans="2:19" x14ac:dyDescent="0.25">
      <c r="B14" s="27" t="s">
        <v>11</v>
      </c>
      <c r="C14" s="28"/>
      <c r="D14" s="6"/>
      <c r="E14" s="7">
        <v>2008</v>
      </c>
      <c r="F14" s="17"/>
      <c r="G14" s="7">
        <v>2009</v>
      </c>
      <c r="H14" s="17"/>
      <c r="I14" s="7">
        <v>2010</v>
      </c>
      <c r="J14" s="17"/>
      <c r="K14" s="7">
        <v>2011</v>
      </c>
      <c r="L14" s="17"/>
      <c r="M14" s="7">
        <v>2012</v>
      </c>
      <c r="N14" s="17"/>
      <c r="O14" s="8">
        <v>2013</v>
      </c>
      <c r="P14" s="8">
        <v>2014</v>
      </c>
      <c r="Q14" s="8">
        <v>2015</v>
      </c>
      <c r="R14" s="8">
        <v>2016</v>
      </c>
      <c r="S14" s="8">
        <v>2017</v>
      </c>
    </row>
    <row r="15" spans="2:19" x14ac:dyDescent="0.25">
      <c r="B15" s="9" t="s">
        <v>0</v>
      </c>
      <c r="C15" s="3">
        <v>2</v>
      </c>
      <c r="D15" s="4"/>
      <c r="E15" s="3">
        <v>7</v>
      </c>
      <c r="F15" s="18"/>
      <c r="G15" s="3">
        <v>1</v>
      </c>
      <c r="H15" s="18"/>
      <c r="I15" s="3">
        <v>0</v>
      </c>
      <c r="J15" s="18"/>
      <c r="K15" s="3">
        <v>4</v>
      </c>
      <c r="L15" s="18"/>
      <c r="M15" s="3">
        <v>0</v>
      </c>
      <c r="N15" s="18"/>
      <c r="O15" s="10">
        <v>0</v>
      </c>
      <c r="P15" s="10">
        <v>0</v>
      </c>
      <c r="Q15" s="10">
        <v>3</v>
      </c>
      <c r="R15" s="10">
        <v>1</v>
      </c>
      <c r="S15" s="10">
        <v>8</v>
      </c>
    </row>
    <row r="16" spans="2:19" x14ac:dyDescent="0.25">
      <c r="B16" s="9" t="s">
        <v>1</v>
      </c>
      <c r="C16" s="3">
        <v>152</v>
      </c>
      <c r="D16" s="4"/>
      <c r="E16" s="3">
        <v>371</v>
      </c>
      <c r="F16" s="18"/>
      <c r="G16" s="3">
        <v>365</v>
      </c>
      <c r="H16" s="18"/>
      <c r="I16" s="3">
        <v>397</v>
      </c>
      <c r="J16" s="18"/>
      <c r="K16" s="3">
        <v>307</v>
      </c>
      <c r="L16" s="18"/>
      <c r="M16" s="3">
        <v>530</v>
      </c>
      <c r="N16" s="18"/>
      <c r="O16" s="10">
        <v>399</v>
      </c>
      <c r="P16" s="10">
        <v>443</v>
      </c>
      <c r="Q16" s="10">
        <v>562</v>
      </c>
      <c r="R16" s="10">
        <v>220</v>
      </c>
      <c r="S16" s="10">
        <v>239</v>
      </c>
    </row>
    <row r="17" spans="2:19" x14ac:dyDescent="0.25">
      <c r="B17" s="9" t="s">
        <v>2</v>
      </c>
      <c r="C17" s="3">
        <v>849</v>
      </c>
      <c r="D17" s="4"/>
      <c r="E17" s="3">
        <v>1672</v>
      </c>
      <c r="F17" s="18"/>
      <c r="G17" s="3">
        <v>1698</v>
      </c>
      <c r="H17" s="18"/>
      <c r="I17" s="3">
        <v>1378</v>
      </c>
      <c r="J17" s="18"/>
      <c r="K17" s="3">
        <v>1244</v>
      </c>
      <c r="L17" s="18"/>
      <c r="M17" s="3">
        <v>1530</v>
      </c>
      <c r="N17" s="18"/>
      <c r="O17" s="10">
        <v>1587</v>
      </c>
      <c r="P17" s="10">
        <v>1609</v>
      </c>
      <c r="Q17" s="10">
        <v>1583</v>
      </c>
      <c r="R17" s="10">
        <v>657</v>
      </c>
      <c r="S17" s="10">
        <v>659</v>
      </c>
    </row>
    <row r="18" spans="2:19" x14ac:dyDescent="0.25">
      <c r="B18" s="9" t="s">
        <v>3</v>
      </c>
      <c r="C18" s="3">
        <v>7</v>
      </c>
      <c r="D18" s="4"/>
      <c r="E18" s="3">
        <v>10</v>
      </c>
      <c r="F18" s="18"/>
      <c r="G18" s="3">
        <v>33</v>
      </c>
      <c r="H18" s="18"/>
      <c r="I18" s="3">
        <v>31</v>
      </c>
      <c r="J18" s="18"/>
      <c r="K18" s="3">
        <v>8</v>
      </c>
      <c r="L18" s="18"/>
      <c r="M18" s="3">
        <v>5</v>
      </c>
      <c r="N18" s="18"/>
      <c r="O18" s="10">
        <v>0</v>
      </c>
      <c r="P18" s="10">
        <v>2</v>
      </c>
      <c r="Q18" s="10">
        <v>7</v>
      </c>
      <c r="R18" s="10">
        <v>9</v>
      </c>
      <c r="S18" s="10">
        <v>47</v>
      </c>
    </row>
    <row r="19" spans="2:19" x14ac:dyDescent="0.25">
      <c r="B19" s="9" t="s">
        <v>4</v>
      </c>
      <c r="C19" s="3">
        <v>1</v>
      </c>
      <c r="D19" s="4"/>
      <c r="E19" s="3">
        <v>2</v>
      </c>
      <c r="F19" s="18"/>
      <c r="G19" s="3">
        <v>2</v>
      </c>
      <c r="H19" s="18"/>
      <c r="I19" s="3">
        <v>5</v>
      </c>
      <c r="J19" s="18"/>
      <c r="K19" s="3">
        <v>7</v>
      </c>
      <c r="L19" s="18"/>
      <c r="M19" s="3">
        <v>3</v>
      </c>
      <c r="N19" s="18"/>
      <c r="O19" s="10">
        <v>10</v>
      </c>
      <c r="P19" s="10">
        <v>5</v>
      </c>
      <c r="Q19" s="10">
        <v>7</v>
      </c>
      <c r="R19" s="10">
        <v>3</v>
      </c>
      <c r="S19" s="10">
        <v>4</v>
      </c>
    </row>
    <row r="20" spans="2:19" x14ac:dyDescent="0.25">
      <c r="B20" s="9" t="s">
        <v>5</v>
      </c>
      <c r="C20" s="3">
        <v>60</v>
      </c>
      <c r="D20" s="4"/>
      <c r="E20" s="3">
        <v>204</v>
      </c>
      <c r="F20" s="18"/>
      <c r="G20" s="3">
        <v>203</v>
      </c>
      <c r="H20" s="18"/>
      <c r="I20" s="3">
        <v>181</v>
      </c>
      <c r="J20" s="18"/>
      <c r="K20" s="3">
        <v>131</v>
      </c>
      <c r="L20" s="18"/>
      <c r="M20" s="3">
        <v>181</v>
      </c>
      <c r="N20" s="18"/>
      <c r="O20" s="10">
        <v>221</v>
      </c>
      <c r="P20" s="10">
        <v>135</v>
      </c>
      <c r="Q20" s="10">
        <v>156</v>
      </c>
      <c r="R20" s="10">
        <v>131</v>
      </c>
      <c r="S20" s="10">
        <v>130</v>
      </c>
    </row>
    <row r="21" spans="2:19" x14ac:dyDescent="0.25">
      <c r="B21" s="9" t="s">
        <v>6</v>
      </c>
      <c r="C21" s="3">
        <v>18</v>
      </c>
      <c r="D21" s="4"/>
      <c r="E21" s="3">
        <v>29</v>
      </c>
      <c r="F21" s="18"/>
      <c r="G21" s="3">
        <v>26</v>
      </c>
      <c r="H21" s="18"/>
      <c r="I21" s="3">
        <v>25</v>
      </c>
      <c r="J21" s="18"/>
      <c r="K21" s="3">
        <v>25</v>
      </c>
      <c r="L21" s="18"/>
      <c r="M21" s="3">
        <v>218</v>
      </c>
      <c r="N21" s="18"/>
      <c r="O21" s="10">
        <v>363</v>
      </c>
      <c r="P21" s="10">
        <v>760</v>
      </c>
      <c r="Q21" s="10">
        <v>1457</v>
      </c>
      <c r="R21" s="10">
        <v>716</v>
      </c>
      <c r="S21" s="10">
        <v>953</v>
      </c>
    </row>
    <row r="22" spans="2:19" x14ac:dyDescent="0.25">
      <c r="B22" s="9" t="s">
        <v>7</v>
      </c>
      <c r="C22" s="3">
        <v>31</v>
      </c>
      <c r="D22" s="4"/>
      <c r="E22" s="3">
        <v>38</v>
      </c>
      <c r="F22" s="18"/>
      <c r="G22" s="3">
        <v>29</v>
      </c>
      <c r="H22" s="18"/>
      <c r="I22" s="3">
        <v>51</v>
      </c>
      <c r="J22" s="18"/>
      <c r="K22" s="3">
        <v>50</v>
      </c>
      <c r="L22" s="18"/>
      <c r="M22" s="3">
        <v>141</v>
      </c>
      <c r="N22" s="18"/>
      <c r="O22" s="10">
        <v>181</v>
      </c>
      <c r="P22" s="10">
        <v>110</v>
      </c>
      <c r="Q22" s="10">
        <v>91</v>
      </c>
      <c r="R22" s="10">
        <v>48</v>
      </c>
      <c r="S22" s="10">
        <v>43</v>
      </c>
    </row>
    <row r="23" spans="2:19" x14ac:dyDescent="0.25">
      <c r="B23" s="11" t="s">
        <v>8</v>
      </c>
      <c r="C23" s="5">
        <f>SUM(C15:C22)</f>
        <v>1120</v>
      </c>
      <c r="D23" s="5"/>
      <c r="E23" s="5">
        <f>SUM(E15:E22)</f>
        <v>2333</v>
      </c>
      <c r="F23" s="18"/>
      <c r="G23" s="5">
        <f>SUM(G15:G22)</f>
        <v>2357</v>
      </c>
      <c r="H23" s="18"/>
      <c r="I23" s="5">
        <f>SUM(I15:I22)</f>
        <v>2068</v>
      </c>
      <c r="J23" s="18"/>
      <c r="K23" s="5">
        <f>SUM(K15:K22)</f>
        <v>1776</v>
      </c>
      <c r="L23" s="18"/>
      <c r="M23" s="5">
        <f>SUM(M15:M22)</f>
        <v>2608</v>
      </c>
      <c r="N23" s="18"/>
      <c r="O23" s="12">
        <f>SUM(O15:O22)</f>
        <v>2761</v>
      </c>
      <c r="P23" s="12">
        <f>SUM(P15:P22)</f>
        <v>3064</v>
      </c>
      <c r="Q23" s="12">
        <f>SUM(Q15:Q22)</f>
        <v>3866</v>
      </c>
      <c r="R23" s="12">
        <f>SUM(R15:R22)</f>
        <v>1785</v>
      </c>
      <c r="S23" s="12">
        <f>SUM(S15:S22)</f>
        <v>2083</v>
      </c>
    </row>
    <row r="24" spans="2:19" x14ac:dyDescent="0.25">
      <c r="B24" s="29" t="s">
        <v>9</v>
      </c>
      <c r="C24" s="30"/>
      <c r="D24" s="2"/>
      <c r="E24" s="1"/>
      <c r="F24" s="18"/>
      <c r="G24" s="1"/>
      <c r="H24" s="18"/>
      <c r="I24" s="1"/>
      <c r="J24" s="18"/>
      <c r="K24" s="1"/>
      <c r="L24" s="18"/>
      <c r="M24" s="1"/>
      <c r="N24" s="18"/>
      <c r="O24" s="13"/>
      <c r="P24" s="13"/>
      <c r="Q24" s="13"/>
      <c r="R24" s="13"/>
      <c r="S24" s="13"/>
    </row>
    <row r="25" spans="2:19" x14ac:dyDescent="0.25">
      <c r="B25" s="9" t="s">
        <v>0</v>
      </c>
      <c r="C25" s="3">
        <v>1</v>
      </c>
      <c r="D25" s="4"/>
      <c r="E25" s="3">
        <v>2</v>
      </c>
      <c r="F25" s="18"/>
      <c r="G25" s="3">
        <v>0</v>
      </c>
      <c r="H25" s="18"/>
      <c r="I25" s="3">
        <v>0</v>
      </c>
      <c r="J25" s="18"/>
      <c r="K25" s="3">
        <v>2</v>
      </c>
      <c r="L25" s="18"/>
      <c r="M25" s="3">
        <v>0</v>
      </c>
      <c r="N25" s="18"/>
      <c r="O25" s="10">
        <v>0</v>
      </c>
      <c r="P25" s="10">
        <v>0</v>
      </c>
      <c r="Q25" s="10">
        <v>0</v>
      </c>
      <c r="R25" s="10">
        <v>1</v>
      </c>
      <c r="S25" s="10">
        <v>2</v>
      </c>
    </row>
    <row r="26" spans="2:19" x14ac:dyDescent="0.25">
      <c r="B26" s="9" t="s">
        <v>1</v>
      </c>
      <c r="C26" s="3">
        <v>39</v>
      </c>
      <c r="D26" s="4"/>
      <c r="E26" s="3">
        <v>73</v>
      </c>
      <c r="F26" s="18"/>
      <c r="G26" s="3">
        <v>73</v>
      </c>
      <c r="H26" s="18"/>
      <c r="I26" s="3">
        <v>81</v>
      </c>
      <c r="J26" s="18"/>
      <c r="K26" s="3">
        <v>67</v>
      </c>
      <c r="L26" s="18"/>
      <c r="M26" s="3">
        <v>121</v>
      </c>
      <c r="N26" s="18"/>
      <c r="O26" s="10">
        <v>80</v>
      </c>
      <c r="P26" s="10">
        <v>83</v>
      </c>
      <c r="Q26" s="10">
        <v>88</v>
      </c>
      <c r="R26" s="10">
        <v>28</v>
      </c>
      <c r="S26" s="10">
        <v>21</v>
      </c>
    </row>
    <row r="27" spans="2:19" x14ac:dyDescent="0.25">
      <c r="B27" s="9" t="s">
        <v>2</v>
      </c>
      <c r="C27" s="3">
        <v>392</v>
      </c>
      <c r="D27" s="4"/>
      <c r="E27" s="3">
        <v>648</v>
      </c>
      <c r="F27" s="18"/>
      <c r="G27" s="3">
        <v>733</v>
      </c>
      <c r="H27" s="18"/>
      <c r="I27" s="3">
        <v>600</v>
      </c>
      <c r="J27" s="18"/>
      <c r="K27" s="3">
        <v>608</v>
      </c>
      <c r="L27" s="18"/>
      <c r="M27" s="3">
        <v>680</v>
      </c>
      <c r="N27" s="18"/>
      <c r="O27" s="10">
        <v>667</v>
      </c>
      <c r="P27" s="10">
        <v>695</v>
      </c>
      <c r="Q27" s="10">
        <v>753</v>
      </c>
      <c r="R27" s="10">
        <v>286</v>
      </c>
      <c r="S27" s="10">
        <v>242</v>
      </c>
    </row>
    <row r="28" spans="2:19" x14ac:dyDescent="0.25">
      <c r="B28" s="9" t="s">
        <v>3</v>
      </c>
      <c r="C28" s="3">
        <v>4</v>
      </c>
      <c r="D28" s="4"/>
      <c r="E28" s="3">
        <v>7</v>
      </c>
      <c r="F28" s="18"/>
      <c r="G28" s="3">
        <v>28</v>
      </c>
      <c r="H28" s="18"/>
      <c r="I28" s="3">
        <v>16</v>
      </c>
      <c r="J28" s="18"/>
      <c r="K28" s="3">
        <v>6</v>
      </c>
      <c r="L28" s="18"/>
      <c r="M28" s="3">
        <v>3</v>
      </c>
      <c r="N28" s="18"/>
      <c r="O28" s="10">
        <v>0</v>
      </c>
      <c r="P28" s="10">
        <v>1</v>
      </c>
      <c r="Q28" s="10">
        <v>3</v>
      </c>
      <c r="R28" s="10">
        <v>10</v>
      </c>
      <c r="S28" s="10">
        <v>21</v>
      </c>
    </row>
    <row r="29" spans="2:19" x14ac:dyDescent="0.25">
      <c r="B29" s="9" t="s">
        <v>4</v>
      </c>
      <c r="C29" s="3">
        <v>1</v>
      </c>
      <c r="D29" s="4"/>
      <c r="E29" s="3">
        <v>0</v>
      </c>
      <c r="F29" s="18"/>
      <c r="G29" s="3">
        <v>0</v>
      </c>
      <c r="H29" s="18"/>
      <c r="I29" s="3">
        <v>0</v>
      </c>
      <c r="J29" s="18"/>
      <c r="K29" s="3">
        <v>2</v>
      </c>
      <c r="L29" s="18"/>
      <c r="M29" s="3">
        <v>0</v>
      </c>
      <c r="N29" s="18"/>
      <c r="O29" s="10">
        <v>3</v>
      </c>
      <c r="P29" s="10">
        <v>0</v>
      </c>
      <c r="Q29" s="10">
        <v>1</v>
      </c>
      <c r="R29" s="10">
        <v>0</v>
      </c>
      <c r="S29" s="10">
        <v>0</v>
      </c>
    </row>
    <row r="30" spans="2:19" x14ac:dyDescent="0.25">
      <c r="B30" s="9" t="s">
        <v>5</v>
      </c>
      <c r="C30" s="3">
        <v>18</v>
      </c>
      <c r="D30" s="4"/>
      <c r="E30" s="3">
        <v>35</v>
      </c>
      <c r="F30" s="18"/>
      <c r="G30" s="3">
        <v>34</v>
      </c>
      <c r="H30" s="18"/>
      <c r="I30" s="3">
        <v>28</v>
      </c>
      <c r="J30" s="18"/>
      <c r="K30" s="3">
        <v>28</v>
      </c>
      <c r="L30" s="18"/>
      <c r="M30" s="3">
        <v>31</v>
      </c>
      <c r="N30" s="18"/>
      <c r="O30" s="10">
        <v>41</v>
      </c>
      <c r="P30" s="10">
        <v>33</v>
      </c>
      <c r="Q30" s="10">
        <v>31</v>
      </c>
      <c r="R30" s="10">
        <v>33</v>
      </c>
      <c r="S30" s="10">
        <v>17</v>
      </c>
    </row>
    <row r="31" spans="2:19" x14ac:dyDescent="0.25">
      <c r="B31" s="9" t="s">
        <v>6</v>
      </c>
      <c r="C31" s="3">
        <v>3</v>
      </c>
      <c r="D31" s="4"/>
      <c r="E31" s="3">
        <v>5</v>
      </c>
      <c r="F31" s="18"/>
      <c r="G31" s="3">
        <v>8</v>
      </c>
      <c r="H31" s="18"/>
      <c r="I31" s="3">
        <v>4</v>
      </c>
      <c r="J31" s="18"/>
      <c r="K31" s="3">
        <v>11</v>
      </c>
      <c r="L31" s="18"/>
      <c r="M31" s="3">
        <v>89</v>
      </c>
      <c r="N31" s="18"/>
      <c r="O31" s="10">
        <v>171</v>
      </c>
      <c r="P31" s="10">
        <v>518</v>
      </c>
      <c r="Q31" s="10">
        <v>978</v>
      </c>
      <c r="R31" s="10">
        <v>388</v>
      </c>
      <c r="S31" s="10">
        <v>391</v>
      </c>
    </row>
    <row r="32" spans="2:19" x14ac:dyDescent="0.25">
      <c r="B32" s="9" t="s">
        <v>7</v>
      </c>
      <c r="C32" s="3">
        <v>10</v>
      </c>
      <c r="D32" s="4"/>
      <c r="E32" s="3">
        <v>9</v>
      </c>
      <c r="F32" s="18"/>
      <c r="G32" s="3">
        <v>4</v>
      </c>
      <c r="H32" s="18"/>
      <c r="I32" s="3">
        <v>10</v>
      </c>
      <c r="J32" s="18"/>
      <c r="K32" s="3">
        <v>9</v>
      </c>
      <c r="L32" s="18"/>
      <c r="M32" s="3">
        <v>39</v>
      </c>
      <c r="N32" s="18"/>
      <c r="O32" s="10">
        <v>35</v>
      </c>
      <c r="P32" s="10">
        <v>25</v>
      </c>
      <c r="Q32" s="10">
        <v>20</v>
      </c>
      <c r="R32" s="10">
        <v>10</v>
      </c>
      <c r="S32" s="10">
        <v>5</v>
      </c>
    </row>
    <row r="33" spans="2:19" x14ac:dyDescent="0.25">
      <c r="B33" s="11" t="s">
        <v>12</v>
      </c>
      <c r="C33" s="5">
        <f>SUM(C25:C32)</f>
        <v>468</v>
      </c>
      <c r="D33" s="5"/>
      <c r="E33" s="5">
        <f>SUM(E25:E32)</f>
        <v>779</v>
      </c>
      <c r="F33" s="18"/>
      <c r="G33" s="5">
        <f>SUM(G25:G32)</f>
        <v>880</v>
      </c>
      <c r="H33" s="18"/>
      <c r="I33" s="5">
        <f>SUM(I25:I32)</f>
        <v>739</v>
      </c>
      <c r="J33" s="18"/>
      <c r="K33" s="5">
        <f>SUM(K25:K32)</f>
        <v>733</v>
      </c>
      <c r="L33" s="18"/>
      <c r="M33" s="5">
        <f>SUM(M25:M32)</f>
        <v>963</v>
      </c>
      <c r="N33" s="18"/>
      <c r="O33" s="12">
        <f>SUM(O25:O32)</f>
        <v>997</v>
      </c>
      <c r="P33" s="12">
        <f>SUM(P25:P32)</f>
        <v>1355</v>
      </c>
      <c r="Q33" s="12">
        <f>SUM(Q25:Q32)</f>
        <v>1874</v>
      </c>
      <c r="R33" s="12">
        <f>SUM(R25:R32)</f>
        <v>756</v>
      </c>
      <c r="S33" s="12">
        <f>SUM(S25:S32)</f>
        <v>699</v>
      </c>
    </row>
    <row r="34" spans="2:19" x14ac:dyDescent="0.25">
      <c r="B34" s="29" t="s">
        <v>10</v>
      </c>
      <c r="C34" s="30"/>
      <c r="D34" s="2"/>
      <c r="E34" s="1"/>
      <c r="F34" s="18"/>
      <c r="G34" s="1"/>
      <c r="H34" s="18"/>
      <c r="I34" s="1"/>
      <c r="J34" s="18"/>
      <c r="K34" s="1"/>
      <c r="L34" s="18"/>
      <c r="M34" s="1"/>
      <c r="N34" s="18"/>
      <c r="O34" s="13"/>
      <c r="P34" s="13"/>
      <c r="Q34" s="13"/>
      <c r="R34" s="13"/>
      <c r="S34" s="13"/>
    </row>
    <row r="35" spans="2:19" x14ac:dyDescent="0.25">
      <c r="B35" s="9" t="s">
        <v>0</v>
      </c>
      <c r="C35" s="3">
        <v>0</v>
      </c>
      <c r="D35" s="4"/>
      <c r="E35" s="3">
        <v>2</v>
      </c>
      <c r="F35" s="18"/>
      <c r="G35" s="3">
        <v>0</v>
      </c>
      <c r="H35" s="18"/>
      <c r="I35" s="3">
        <v>0</v>
      </c>
      <c r="J35" s="18"/>
      <c r="K35" s="3">
        <v>1</v>
      </c>
      <c r="L35" s="18"/>
      <c r="M35" s="3">
        <v>0</v>
      </c>
      <c r="N35" s="18"/>
      <c r="O35" s="10">
        <v>0</v>
      </c>
      <c r="P35" s="10">
        <v>0</v>
      </c>
      <c r="Q35" s="10">
        <v>1</v>
      </c>
      <c r="R35" s="10">
        <v>0</v>
      </c>
      <c r="S35" s="10">
        <v>2</v>
      </c>
    </row>
    <row r="36" spans="2:19" x14ac:dyDescent="0.25">
      <c r="B36" s="9" t="s">
        <v>1</v>
      </c>
      <c r="C36" s="3">
        <v>41</v>
      </c>
      <c r="D36" s="4"/>
      <c r="E36" s="3">
        <v>67</v>
      </c>
      <c r="F36" s="18"/>
      <c r="G36" s="3">
        <v>70</v>
      </c>
      <c r="H36" s="18"/>
      <c r="I36" s="3">
        <v>63</v>
      </c>
      <c r="J36" s="18"/>
      <c r="K36" s="3">
        <v>51</v>
      </c>
      <c r="L36" s="18"/>
      <c r="M36" s="3">
        <v>87</v>
      </c>
      <c r="N36" s="18"/>
      <c r="O36" s="10">
        <v>58</v>
      </c>
      <c r="P36" s="10">
        <v>66</v>
      </c>
      <c r="Q36" s="10">
        <v>74</v>
      </c>
      <c r="R36" s="10">
        <v>34</v>
      </c>
      <c r="S36" s="10">
        <f>12+9</f>
        <v>21</v>
      </c>
    </row>
    <row r="37" spans="2:19" x14ac:dyDescent="0.25">
      <c r="B37" s="9" t="s">
        <v>2</v>
      </c>
      <c r="C37" s="3">
        <v>280</v>
      </c>
      <c r="D37" s="4"/>
      <c r="E37" s="3">
        <v>424</v>
      </c>
      <c r="F37" s="18"/>
      <c r="G37" s="3">
        <v>413</v>
      </c>
      <c r="H37" s="18"/>
      <c r="I37" s="3">
        <v>352</v>
      </c>
      <c r="J37" s="18"/>
      <c r="K37" s="3">
        <v>364</v>
      </c>
      <c r="L37" s="18"/>
      <c r="M37" s="3">
        <v>377</v>
      </c>
      <c r="N37" s="18"/>
      <c r="O37" s="10">
        <v>464</v>
      </c>
      <c r="P37" s="10">
        <v>527</v>
      </c>
      <c r="Q37" s="10">
        <v>553</v>
      </c>
      <c r="R37" s="10">
        <v>202</v>
      </c>
      <c r="S37" s="10">
        <f>138+9</f>
        <v>147</v>
      </c>
    </row>
    <row r="38" spans="2:19" x14ac:dyDescent="0.25">
      <c r="B38" s="9" t="s">
        <v>3</v>
      </c>
      <c r="C38" s="3">
        <v>3</v>
      </c>
      <c r="D38" s="4"/>
      <c r="E38" s="3">
        <v>7</v>
      </c>
      <c r="F38" s="18"/>
      <c r="G38" s="3">
        <v>23</v>
      </c>
      <c r="H38" s="18"/>
      <c r="I38" s="3">
        <v>17</v>
      </c>
      <c r="J38" s="18"/>
      <c r="K38" s="3">
        <v>2</v>
      </c>
      <c r="L38" s="18"/>
      <c r="M38" s="3">
        <v>1</v>
      </c>
      <c r="N38" s="18"/>
      <c r="O38" s="10">
        <v>1</v>
      </c>
      <c r="P38" s="10">
        <v>1</v>
      </c>
      <c r="Q38" s="10">
        <v>2</v>
      </c>
      <c r="R38" s="10">
        <v>3</v>
      </c>
      <c r="S38" s="10">
        <v>15</v>
      </c>
    </row>
    <row r="39" spans="2:19" x14ac:dyDescent="0.25">
      <c r="B39" s="9" t="s">
        <v>4</v>
      </c>
      <c r="C39" s="3">
        <v>1</v>
      </c>
      <c r="D39" s="4"/>
      <c r="E39" s="3">
        <v>0</v>
      </c>
      <c r="F39" s="18"/>
      <c r="G39" s="3">
        <v>0</v>
      </c>
      <c r="H39" s="18"/>
      <c r="I39" s="3">
        <v>0</v>
      </c>
      <c r="J39" s="18"/>
      <c r="K39" s="3">
        <v>2</v>
      </c>
      <c r="L39" s="18"/>
      <c r="M39" s="3">
        <v>0</v>
      </c>
      <c r="N39" s="18"/>
      <c r="O39" s="10">
        <v>2</v>
      </c>
      <c r="P39" s="10">
        <v>0</v>
      </c>
      <c r="Q39" s="10">
        <v>1</v>
      </c>
      <c r="R39" s="10">
        <v>0</v>
      </c>
      <c r="S39" s="10">
        <v>0</v>
      </c>
    </row>
    <row r="40" spans="2:19" x14ac:dyDescent="0.25">
      <c r="B40" s="9" t="s">
        <v>5</v>
      </c>
      <c r="C40" s="3">
        <v>16</v>
      </c>
      <c r="D40" s="4"/>
      <c r="E40" s="3">
        <v>34</v>
      </c>
      <c r="F40" s="18"/>
      <c r="G40" s="3">
        <v>26</v>
      </c>
      <c r="H40" s="18"/>
      <c r="I40" s="3">
        <v>22</v>
      </c>
      <c r="J40" s="18"/>
      <c r="K40" s="3">
        <v>25</v>
      </c>
      <c r="L40" s="18"/>
      <c r="M40" s="3">
        <v>32</v>
      </c>
      <c r="N40" s="18"/>
      <c r="O40" s="10">
        <v>35</v>
      </c>
      <c r="P40" s="10">
        <v>29</v>
      </c>
      <c r="Q40" s="10">
        <v>30</v>
      </c>
      <c r="R40" s="10">
        <v>28</v>
      </c>
      <c r="S40" s="10">
        <f>7+4</f>
        <v>11</v>
      </c>
    </row>
    <row r="41" spans="2:19" x14ac:dyDescent="0.25">
      <c r="B41" s="9" t="s">
        <v>6</v>
      </c>
      <c r="C41" s="3">
        <v>5</v>
      </c>
      <c r="D41" s="4"/>
      <c r="E41" s="3">
        <v>5</v>
      </c>
      <c r="F41" s="18"/>
      <c r="G41" s="3">
        <v>5</v>
      </c>
      <c r="H41" s="18"/>
      <c r="I41" s="3">
        <v>3</v>
      </c>
      <c r="J41" s="18"/>
      <c r="K41" s="3">
        <v>7</v>
      </c>
      <c r="L41" s="18"/>
      <c r="M41" s="3">
        <v>66</v>
      </c>
      <c r="N41" s="18"/>
      <c r="O41" s="10">
        <v>142</v>
      </c>
      <c r="P41" s="10">
        <v>447</v>
      </c>
      <c r="Q41" s="10">
        <v>875</v>
      </c>
      <c r="R41" s="10">
        <v>328</v>
      </c>
      <c r="S41" s="10">
        <f>298+2</f>
        <v>300</v>
      </c>
    </row>
    <row r="42" spans="2:19" x14ac:dyDescent="0.25">
      <c r="B42" s="9" t="s">
        <v>7</v>
      </c>
      <c r="C42" s="3">
        <v>12</v>
      </c>
      <c r="D42" s="4"/>
      <c r="E42" s="3">
        <v>11</v>
      </c>
      <c r="F42" s="18"/>
      <c r="G42" s="3">
        <v>6</v>
      </c>
      <c r="H42" s="18"/>
      <c r="I42" s="3">
        <v>6</v>
      </c>
      <c r="J42" s="18"/>
      <c r="K42" s="3">
        <v>6</v>
      </c>
      <c r="L42" s="18"/>
      <c r="M42" s="3">
        <v>25</v>
      </c>
      <c r="N42" s="18"/>
      <c r="O42" s="10">
        <v>31</v>
      </c>
      <c r="P42" s="10">
        <v>23</v>
      </c>
      <c r="Q42" s="10">
        <v>18</v>
      </c>
      <c r="R42" s="10">
        <v>13</v>
      </c>
      <c r="S42" s="10">
        <v>1</v>
      </c>
    </row>
    <row r="43" spans="2:19" ht="15.75" thickBot="1" x14ac:dyDescent="0.3">
      <c r="B43" s="14" t="s">
        <v>13</v>
      </c>
      <c r="C43" s="15">
        <f>SUM(C35:C42)</f>
        <v>358</v>
      </c>
      <c r="D43" s="15"/>
      <c r="E43" s="15">
        <f>SUM(E35:E42)</f>
        <v>550</v>
      </c>
      <c r="F43" s="19"/>
      <c r="G43" s="15">
        <f>SUM(G35:G42)</f>
        <v>543</v>
      </c>
      <c r="H43" s="19"/>
      <c r="I43" s="15">
        <f>SUM(I35:I42)</f>
        <v>463</v>
      </c>
      <c r="J43" s="19"/>
      <c r="K43" s="15">
        <f>SUM(K35:K42)</f>
        <v>458</v>
      </c>
      <c r="L43" s="19"/>
      <c r="M43" s="15">
        <f>SUM(M35:M42)</f>
        <v>588</v>
      </c>
      <c r="N43" s="19"/>
      <c r="O43" s="16">
        <f>SUM(O35:O42)</f>
        <v>733</v>
      </c>
      <c r="P43" s="16">
        <f>SUM(P35:P42)</f>
        <v>1093</v>
      </c>
      <c r="Q43" s="16">
        <f>SUM(Q35:Q42)</f>
        <v>1554</v>
      </c>
      <c r="R43" s="16">
        <f>SUM(R35:R42)</f>
        <v>608</v>
      </c>
      <c r="S43" s="16">
        <f>SUM(S35:S42)</f>
        <v>497</v>
      </c>
    </row>
  </sheetData>
  <mergeCells count="5">
    <mergeCell ref="B14:C14"/>
    <mergeCell ref="B24:C24"/>
    <mergeCell ref="B34:C34"/>
    <mergeCell ref="B9:M13"/>
    <mergeCell ref="B2:S7"/>
  </mergeCells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2"/>
  <sheetViews>
    <sheetView showGridLines="0" workbookViewId="0">
      <selection activeCell="B16" sqref="B16"/>
    </sheetView>
  </sheetViews>
  <sheetFormatPr baseColWidth="10" defaultRowHeight="15" x14ac:dyDescent="0.25"/>
  <cols>
    <col min="2" max="2" width="28.140625" bestFit="1" customWidth="1"/>
  </cols>
  <sheetData>
    <row r="4" spans="2:3" x14ac:dyDescent="0.25">
      <c r="B4" s="26" t="s">
        <v>0</v>
      </c>
      <c r="C4" s="26">
        <v>26</v>
      </c>
    </row>
    <row r="5" spans="2:3" x14ac:dyDescent="0.25">
      <c r="B5" s="26" t="s">
        <v>1</v>
      </c>
      <c r="C5" s="26">
        <v>3985</v>
      </c>
    </row>
    <row r="6" spans="2:3" x14ac:dyDescent="0.25">
      <c r="B6" s="26" t="s">
        <v>2</v>
      </c>
      <c r="C6" s="26">
        <v>14466</v>
      </c>
    </row>
    <row r="7" spans="2:3" x14ac:dyDescent="0.25">
      <c r="B7" s="26" t="s">
        <v>3</v>
      </c>
      <c r="C7" s="26">
        <v>159</v>
      </c>
    </row>
    <row r="8" spans="2:3" x14ac:dyDescent="0.25">
      <c r="B8" s="26" t="s">
        <v>4</v>
      </c>
      <c r="C8" s="26">
        <v>49</v>
      </c>
    </row>
    <row r="9" spans="2:3" x14ac:dyDescent="0.25">
      <c r="B9" s="26" t="s">
        <v>5</v>
      </c>
      <c r="C9" s="26">
        <v>1733</v>
      </c>
    </row>
    <row r="10" spans="2:3" x14ac:dyDescent="0.25">
      <c r="B10" s="26" t="s">
        <v>6</v>
      </c>
      <c r="C10" s="26">
        <v>4590</v>
      </c>
    </row>
    <row r="11" spans="2:3" x14ac:dyDescent="0.25">
      <c r="B11" s="26" t="s">
        <v>7</v>
      </c>
      <c r="C11" s="26">
        <v>813</v>
      </c>
    </row>
    <row r="12" spans="2:3" x14ac:dyDescent="0.25">
      <c r="B12" s="26"/>
      <c r="C12" s="26">
        <f>SUM(C4:C11)</f>
        <v>25821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5"/>
  <sheetViews>
    <sheetView showGridLines="0" workbookViewId="0">
      <selection activeCell="D28" sqref="D28"/>
    </sheetView>
  </sheetViews>
  <sheetFormatPr baseColWidth="10" defaultRowHeight="15" x14ac:dyDescent="0.25"/>
  <cols>
    <col min="2" max="2" width="28.140625" bestFit="1" customWidth="1"/>
  </cols>
  <sheetData>
    <row r="7" spans="2:3" x14ac:dyDescent="0.25">
      <c r="B7" s="26" t="s">
        <v>0</v>
      </c>
      <c r="C7" s="26">
        <v>8</v>
      </c>
    </row>
    <row r="8" spans="2:3" x14ac:dyDescent="0.25">
      <c r="B8" s="26" t="s">
        <v>1</v>
      </c>
      <c r="C8" s="26">
        <v>754</v>
      </c>
    </row>
    <row r="9" spans="2:3" x14ac:dyDescent="0.25">
      <c r="B9" s="26" t="s">
        <v>2</v>
      </c>
      <c r="C9" s="26">
        <v>6304</v>
      </c>
    </row>
    <row r="10" spans="2:3" x14ac:dyDescent="0.25">
      <c r="B10" s="26" t="s">
        <v>3</v>
      </c>
      <c r="C10" s="26">
        <v>99</v>
      </c>
    </row>
    <row r="11" spans="2:3" x14ac:dyDescent="0.25">
      <c r="B11" s="26" t="s">
        <v>4</v>
      </c>
      <c r="C11" s="26">
        <v>7</v>
      </c>
    </row>
    <row r="12" spans="2:3" x14ac:dyDescent="0.25">
      <c r="B12" s="26" t="s">
        <v>5</v>
      </c>
      <c r="C12" s="26">
        <v>329</v>
      </c>
    </row>
    <row r="13" spans="2:3" x14ac:dyDescent="0.25">
      <c r="B13" s="26" t="s">
        <v>6</v>
      </c>
      <c r="C13" s="26">
        <v>2566</v>
      </c>
    </row>
    <row r="14" spans="2:3" x14ac:dyDescent="0.25">
      <c r="B14" s="26" t="s">
        <v>7</v>
      </c>
      <c r="C14" s="26">
        <v>176</v>
      </c>
    </row>
    <row r="15" spans="2:3" x14ac:dyDescent="0.25">
      <c r="B15" s="26"/>
      <c r="C15" s="26">
        <v>10243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5"/>
  <sheetViews>
    <sheetView showGridLines="0" tabSelected="1" workbookViewId="0">
      <selection activeCell="D6" sqref="D6"/>
    </sheetView>
  </sheetViews>
  <sheetFormatPr baseColWidth="10" defaultRowHeight="15" x14ac:dyDescent="0.25"/>
  <cols>
    <col min="2" max="2" width="28.140625" bestFit="1" customWidth="1"/>
  </cols>
  <sheetData>
    <row r="5" spans="1:4" x14ac:dyDescent="0.25">
      <c r="A5" s="26"/>
      <c r="B5" s="26"/>
      <c r="C5" s="26"/>
      <c r="D5" s="26"/>
    </row>
    <row r="6" spans="1:4" x14ac:dyDescent="0.25">
      <c r="A6" s="26"/>
      <c r="B6" s="26" t="s">
        <v>0</v>
      </c>
      <c r="C6" s="26">
        <v>6</v>
      </c>
      <c r="D6" s="26"/>
    </row>
    <row r="7" spans="1:4" x14ac:dyDescent="0.25">
      <c r="A7" s="26"/>
      <c r="B7" s="26" t="s">
        <v>1</v>
      </c>
      <c r="C7" s="26">
        <v>632</v>
      </c>
      <c r="D7" s="26"/>
    </row>
    <row r="8" spans="1:4" x14ac:dyDescent="0.25">
      <c r="A8" s="26"/>
      <c r="B8" s="26" t="s">
        <v>2</v>
      </c>
      <c r="C8" s="26">
        <v>4103</v>
      </c>
      <c r="D8" s="26"/>
    </row>
    <row r="9" spans="1:4" x14ac:dyDescent="0.25">
      <c r="A9" s="26"/>
      <c r="B9" s="26" t="s">
        <v>3</v>
      </c>
      <c r="C9" s="26">
        <v>75</v>
      </c>
      <c r="D9" s="26"/>
    </row>
    <row r="10" spans="1:4" x14ac:dyDescent="0.25">
      <c r="A10" s="26"/>
      <c r="B10" s="26" t="s">
        <v>4</v>
      </c>
      <c r="C10" s="26">
        <v>6</v>
      </c>
      <c r="D10" s="26"/>
    </row>
    <row r="11" spans="1:4" x14ac:dyDescent="0.25">
      <c r="A11" s="26"/>
      <c r="B11" s="26" t="s">
        <v>5</v>
      </c>
      <c r="C11" s="26">
        <v>288</v>
      </c>
      <c r="D11" s="26"/>
    </row>
    <row r="12" spans="1:4" x14ac:dyDescent="0.25">
      <c r="A12" s="26"/>
      <c r="B12" s="26" t="s">
        <v>6</v>
      </c>
      <c r="C12" s="26">
        <v>2183</v>
      </c>
      <c r="D12" s="26"/>
    </row>
    <row r="13" spans="1:4" x14ac:dyDescent="0.25">
      <c r="A13" s="26"/>
      <c r="B13" s="26" t="s">
        <v>7</v>
      </c>
      <c r="C13" s="26">
        <v>152</v>
      </c>
      <c r="D13" s="26"/>
    </row>
    <row r="14" spans="1:4" x14ac:dyDescent="0.25">
      <c r="A14" s="26"/>
      <c r="B14" s="26"/>
      <c r="C14" s="26">
        <v>7445</v>
      </c>
      <c r="D14" s="26"/>
    </row>
    <row r="15" spans="1:4" x14ac:dyDescent="0.25">
      <c r="A15" s="26"/>
      <c r="B15" s="26"/>
      <c r="C15" s="26"/>
      <c r="D15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SOLICITUDES </vt:lpstr>
      <vt:lpstr>MEDIACIONES </vt:lpstr>
      <vt:lpstr>CONVENIOS </vt:lpstr>
      <vt:lpstr>GENERAL!Área_de_impresión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NYDIA LINDINETH AGUILAR ZAPATA</dc:creator>
  <cp:lastModifiedBy>GUADALUPE STEPHANIE GONZÁLEZ DIMAS</cp:lastModifiedBy>
  <cp:lastPrinted>2016-02-15T20:53:29Z</cp:lastPrinted>
  <dcterms:created xsi:type="dcterms:W3CDTF">2014-02-06T20:12:14Z</dcterms:created>
  <dcterms:modified xsi:type="dcterms:W3CDTF">2017-06-29T18:44:19Z</dcterms:modified>
</cp:coreProperties>
</file>